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rsacjp-my.sharepoint.com/personal/zh_72b_8451_f_thers_ac_jp/Documents/"/>
    </mc:Choice>
  </mc:AlternateContent>
  <xr:revisionPtr revIDLastSave="0" documentId="8_{D62A9625-F35A-4B40-9726-5E6DFE201B90}" xr6:coauthVersionLast="47" xr6:coauthVersionMax="47" xr10:uidLastSave="{00000000-0000-0000-0000-000000000000}"/>
  <bookViews>
    <workbookView xWindow="-120" yWindow="-120" windowWidth="25440" windowHeight="15390" tabRatio="716" xr2:uid="{32FB9CAB-C694-464C-8F18-2D03776A5BA4}"/>
  </bookViews>
  <sheets>
    <sheet name="文字列検索" sheetId="1" r:id="rId1"/>
    <sheet name="TEXT関数" sheetId="4" r:id="rId2"/>
    <sheet name="結合、抽出" sheetId="7" r:id="rId3"/>
    <sheet name="おまけ、文字列操作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7" l="1"/>
  <c r="F3" i="7"/>
  <c r="F4" i="7"/>
  <c r="F5" i="7"/>
  <c r="F7" i="7"/>
  <c r="F8" i="7"/>
  <c r="F9" i="7"/>
  <c r="F10" i="7"/>
  <c r="F12" i="7"/>
  <c r="F13" i="7"/>
  <c r="F14" i="7"/>
  <c r="F15" i="7"/>
  <c r="F16" i="7"/>
  <c r="F17" i="7"/>
  <c r="F18" i="7"/>
  <c r="F19" i="7"/>
  <c r="G12" i="7"/>
  <c r="G18" i="7"/>
  <c r="G10" i="7"/>
  <c r="G14" i="7"/>
  <c r="G4" i="7"/>
  <c r="G8" i="7"/>
  <c r="G7" i="7"/>
  <c r="G16" i="7"/>
  <c r="G3" i="7"/>
  <c r="G5" i="7"/>
  <c r="G13" i="7"/>
  <c r="G15" i="7"/>
  <c r="G17" i="7"/>
  <c r="G19" i="7"/>
  <c r="G2" i="7"/>
  <c r="G9" i="7"/>
  <c r="P3" i="4" l="1"/>
  <c r="P4" i="4"/>
  <c r="P5" i="4"/>
  <c r="P6" i="4"/>
  <c r="P7" i="4"/>
  <c r="P8" i="4"/>
  <c r="P9" i="4"/>
  <c r="P10" i="4"/>
  <c r="P11" i="4"/>
  <c r="P12" i="4"/>
  <c r="P2" i="4"/>
  <c r="F19" i="4"/>
  <c r="F20" i="4" l="1"/>
  <c r="F21" i="4"/>
  <c r="F22" i="4"/>
  <c r="F23" i="4"/>
  <c r="F24" i="4"/>
  <c r="F25" i="4"/>
  <c r="E3" i="4"/>
  <c r="E4" i="4"/>
  <c r="E5" i="4"/>
  <c r="E6" i="4"/>
  <c r="E7" i="4"/>
  <c r="E8" i="4"/>
  <c r="E9" i="4"/>
  <c r="E10" i="4"/>
  <c r="E11" i="4"/>
  <c r="E12" i="4"/>
  <c r="E2" i="4"/>
  <c r="D3" i="4"/>
  <c r="D4" i="4"/>
  <c r="D5" i="4"/>
  <c r="D6" i="4"/>
  <c r="D7" i="4"/>
  <c r="D8" i="4"/>
  <c r="D9" i="4"/>
  <c r="D10" i="4"/>
  <c r="D11" i="4"/>
  <c r="D12" i="4"/>
  <c r="D2" i="4"/>
  <c r="C3" i="4"/>
  <c r="C4" i="4"/>
  <c r="C5" i="4"/>
  <c r="C6" i="4"/>
  <c r="C7" i="4"/>
  <c r="C8" i="4"/>
  <c r="C9" i="4"/>
  <c r="C10" i="4"/>
  <c r="C11" i="4"/>
  <c r="C12" i="4"/>
  <c r="C2" i="4"/>
  <c r="L2" i="4" s="1"/>
  <c r="G7" i="1"/>
  <c r="G6" i="1"/>
  <c r="F6" i="1"/>
  <c r="F7" i="1"/>
  <c r="F3" i="1"/>
  <c r="G3" i="1"/>
  <c r="E4" i="3"/>
  <c r="C4" i="3"/>
  <c r="D4" i="3" s="1"/>
  <c r="F4" i="3" s="1"/>
  <c r="C9" i="3"/>
  <c r="D9" i="3" s="1"/>
  <c r="B13" i="1"/>
  <c r="G5" i="1"/>
  <c r="F5" i="1"/>
  <c r="G4" i="1"/>
  <c r="F4" i="1"/>
  <c r="G2" i="1"/>
  <c r="F2" i="1"/>
</calcChain>
</file>

<file path=xl/sharedStrings.xml><?xml version="1.0" encoding="utf-8"?>
<sst xmlns="http://schemas.openxmlformats.org/spreadsheetml/2006/main" count="119" uniqueCount="81">
  <si>
    <t>product</t>
    <phoneticPr fontId="1"/>
  </si>
  <si>
    <t>=UPPER</t>
    <phoneticPr fontId="1"/>
  </si>
  <si>
    <t>=LOWER</t>
    <phoneticPr fontId="1"/>
  </si>
  <si>
    <t>=PROPER</t>
    <phoneticPr fontId="1"/>
  </si>
  <si>
    <t>加藤　正吾</t>
    <rPh sb="0" eb="2">
      <t>カトウ</t>
    </rPh>
    <rPh sb="3" eb="5">
      <t>ショウゴ</t>
    </rPh>
    <phoneticPr fontId="1"/>
  </si>
  <si>
    <t>=ASC</t>
    <phoneticPr fontId="1"/>
  </si>
  <si>
    <t>=JIS</t>
    <phoneticPr fontId="1"/>
  </si>
  <si>
    <t>イタヤカエデ</t>
    <phoneticPr fontId="1"/>
  </si>
  <si>
    <t>ヤマモミジ</t>
    <phoneticPr fontId="1"/>
  </si>
  <si>
    <t>イロハモミジ</t>
    <phoneticPr fontId="1"/>
  </si>
  <si>
    <t>コハウチワカエデ</t>
    <phoneticPr fontId="1"/>
  </si>
  <si>
    <t>ハウチワカエデ</t>
    <phoneticPr fontId="1"/>
  </si>
  <si>
    <t>カエデ</t>
    <phoneticPr fontId="1"/>
  </si>
  <si>
    <t>モミジ</t>
    <phoneticPr fontId="1"/>
  </si>
  <si>
    <t>ヒナウチワカエデ</t>
    <phoneticPr fontId="1"/>
  </si>
  <si>
    <t>ウリハダカエデ</t>
    <phoneticPr fontId="1"/>
  </si>
  <si>
    <t>ウリカエデ</t>
    <phoneticPr fontId="1"/>
  </si>
  <si>
    <t>オオモミジ</t>
    <phoneticPr fontId="1"/>
  </si>
  <si>
    <t>ハウチワ</t>
    <phoneticPr fontId="1"/>
  </si>
  <si>
    <t>ウリ</t>
    <phoneticPr fontId="1"/>
  </si>
  <si>
    <t>カエデで終わる</t>
    <rPh sb="4" eb="5">
      <t>オ</t>
    </rPh>
    <phoneticPr fontId="1"/>
  </si>
  <si>
    <t>モミジで終わる</t>
    <rPh sb="4" eb="5">
      <t>オ</t>
    </rPh>
    <phoneticPr fontId="1"/>
  </si>
  <si>
    <t>ハウチワを含む</t>
    <rPh sb="5" eb="6">
      <t>フク</t>
    </rPh>
    <phoneticPr fontId="1"/>
  </si>
  <si>
    <t>ウリで始まる</t>
    <rPh sb="3" eb="4">
      <t>ハジ</t>
    </rPh>
    <phoneticPr fontId="1"/>
  </si>
  <si>
    <t>スペースを半角か全角かに統一したいとき（半角全角を変換する関数で）</t>
    <rPh sb="5" eb="7">
      <t>ハンカク</t>
    </rPh>
    <rPh sb="8" eb="10">
      <t>ゼンカク</t>
    </rPh>
    <rPh sb="12" eb="14">
      <t>トウイツ</t>
    </rPh>
    <rPh sb="20" eb="22">
      <t>ハンカク</t>
    </rPh>
    <rPh sb="22" eb="24">
      <t>ゼンカク</t>
    </rPh>
    <rPh sb="25" eb="27">
      <t>ヘンカン</t>
    </rPh>
    <rPh sb="29" eb="31">
      <t>カンスウ</t>
    </rPh>
    <phoneticPr fontId="1"/>
  </si>
  <si>
    <t>英単語の表記を統一したり、変更したいとき</t>
    <rPh sb="0" eb="3">
      <t>エイタンゴ</t>
    </rPh>
    <rPh sb="4" eb="6">
      <t>ヒョウキ</t>
    </rPh>
    <rPh sb="7" eb="9">
      <t>トウイツ</t>
    </rPh>
    <rPh sb="13" eb="15">
      <t>ヘンコウ</t>
    </rPh>
    <phoneticPr fontId="1"/>
  </si>
  <si>
    <t>左文字列参照</t>
    <rPh sb="0" eb="1">
      <t>ヒダリ</t>
    </rPh>
    <rPh sb="1" eb="3">
      <t>モジ</t>
    </rPh>
    <rPh sb="3" eb="4">
      <t>レツ</t>
    </rPh>
    <rPh sb="4" eb="6">
      <t>サンショウ</t>
    </rPh>
    <phoneticPr fontId="1"/>
  </si>
  <si>
    <t>樹種</t>
    <rPh sb="0" eb="2">
      <t>ジュシュ</t>
    </rPh>
    <phoneticPr fontId="1"/>
  </si>
  <si>
    <t>文字を直接入力指定</t>
    <rPh sb="0" eb="1">
      <t>モジ</t>
    </rPh>
    <rPh sb="3" eb="5">
      <t>チョクセツ</t>
    </rPh>
    <rPh sb="5" eb="7">
      <t>ニュウリョク</t>
    </rPh>
    <rPh sb="7" eb="9">
      <t>シテイ</t>
    </rPh>
    <phoneticPr fontId="1"/>
  </si>
  <si>
    <t>チドリノキ</t>
    <phoneticPr fontId="1"/>
  </si>
  <si>
    <t>オニイタヤ</t>
    <phoneticPr fontId="1"/>
  </si>
  <si>
    <t>イタヤを含む</t>
    <rPh sb="4" eb="5">
      <t>フク</t>
    </rPh>
    <phoneticPr fontId="1"/>
  </si>
  <si>
    <t>イタヤ</t>
    <phoneticPr fontId="1"/>
  </si>
  <si>
    <t>イタヤで始まる</t>
    <rPh sb="4" eb="5">
      <t>ハジ</t>
    </rPh>
    <phoneticPr fontId="1"/>
  </si>
  <si>
    <t>イタヤを含まない</t>
    <rPh sb="4" eb="5">
      <t>フク</t>
    </rPh>
    <phoneticPr fontId="1"/>
  </si>
  <si>
    <t>カエデを含まない</t>
    <rPh sb="4" eb="5">
      <t>フク</t>
    </rPh>
    <phoneticPr fontId="1"/>
  </si>
  <si>
    <t>カエデ、モミジを含まない</t>
    <rPh sb="8" eb="9">
      <t>フク</t>
    </rPh>
    <phoneticPr fontId="1"/>
  </si>
  <si>
    <t>4桁表記に変更</t>
    <rPh sb="1" eb="2">
      <t>ケタ</t>
    </rPh>
    <rPh sb="2" eb="4">
      <t>ヒョウキ</t>
    </rPh>
    <rPh sb="5" eb="7">
      <t>ヘンコウ</t>
    </rPh>
    <phoneticPr fontId="1"/>
  </si>
  <si>
    <t>さらにプロット名を付与</t>
    <rPh sb="7" eb="8">
      <t>メイ</t>
    </rPh>
    <rPh sb="9" eb="11">
      <t>フヨ</t>
    </rPh>
    <phoneticPr fontId="1"/>
  </si>
  <si>
    <t>プロットA</t>
    <phoneticPr fontId="1"/>
  </si>
  <si>
    <t>プロットB</t>
    <phoneticPr fontId="1"/>
  </si>
  <si>
    <t>行番号の関数を使って付与</t>
    <rPh sb="0" eb="3">
      <t>ギョウバンゴウ</t>
    </rPh>
    <rPh sb="4" eb="6">
      <t>カンスウ</t>
    </rPh>
    <rPh sb="7" eb="8">
      <t>ツカ</t>
    </rPh>
    <rPh sb="10" eb="12">
      <t>フヨ</t>
    </rPh>
    <phoneticPr fontId="1"/>
  </si>
  <si>
    <t>A0001</t>
  </si>
  <si>
    <t>A0002</t>
  </si>
  <si>
    <t>A0003</t>
  </si>
  <si>
    <t>A0004</t>
  </si>
  <si>
    <t>A0005</t>
  </si>
  <si>
    <t>A0006</t>
  </si>
  <si>
    <t>A0007</t>
  </si>
  <si>
    <t>A0008</t>
  </si>
  <si>
    <t>A0009</t>
  </si>
  <si>
    <t>A0010</t>
  </si>
  <si>
    <t>A0011</t>
  </si>
  <si>
    <t>E列を値に複写</t>
    <rPh sb="1" eb="2">
      <t>レツ</t>
    </rPh>
    <rPh sb="3" eb="4">
      <t>アタイ</t>
    </rPh>
    <rPh sb="5" eb="7">
      <t>フクシャ</t>
    </rPh>
    <phoneticPr fontId="1"/>
  </si>
  <si>
    <t>行番号の関数を使って付与（ひと工夫）</t>
    <rPh sb="0" eb="3">
      <t>ギョウバンゴウ</t>
    </rPh>
    <rPh sb="4" eb="6">
      <t>カンスウ</t>
    </rPh>
    <rPh sb="7" eb="8">
      <t>ツカ</t>
    </rPh>
    <rPh sb="10" eb="12">
      <t>フヨ</t>
    </rPh>
    <rPh sb="15" eb="17">
      <t>クフウ</t>
    </rPh>
    <phoneticPr fontId="1"/>
  </si>
  <si>
    <t>TEXT関数内の表示形式を指定する方法（ここで使用しているのは、0000）は、セルの書式設定の表示形式から行う方法と同等です。最終的な利用では、関数等で生成した番号は、値に複写して利用するとよいでしょう。ROW関数は、行番号のため、途中の行から番号を生成するには少しだけ工夫が必要です。</t>
    <rPh sb="4" eb="6">
      <t>カンスウ</t>
    </rPh>
    <rPh sb="6" eb="7">
      <t>ナイ</t>
    </rPh>
    <rPh sb="8" eb="12">
      <t>ヒョウジケイシキ</t>
    </rPh>
    <rPh sb="13" eb="15">
      <t>シテイ</t>
    </rPh>
    <rPh sb="17" eb="19">
      <t>ホウホウ</t>
    </rPh>
    <rPh sb="23" eb="25">
      <t>シヨウ</t>
    </rPh>
    <rPh sb="42" eb="44">
      <t>ショシキ</t>
    </rPh>
    <rPh sb="44" eb="46">
      <t>セッテイ</t>
    </rPh>
    <rPh sb="47" eb="49">
      <t>ヒョウジ</t>
    </rPh>
    <rPh sb="49" eb="51">
      <t>ケイシキ</t>
    </rPh>
    <rPh sb="53" eb="54">
      <t>オコナ</t>
    </rPh>
    <rPh sb="55" eb="57">
      <t>ホウホウ</t>
    </rPh>
    <rPh sb="58" eb="60">
      <t>ドウトウ</t>
    </rPh>
    <rPh sb="63" eb="66">
      <t>サイシュウテキ</t>
    </rPh>
    <rPh sb="67" eb="69">
      <t>リヨウ</t>
    </rPh>
    <rPh sb="72" eb="74">
      <t>カンスウ</t>
    </rPh>
    <rPh sb="74" eb="75">
      <t>トウ</t>
    </rPh>
    <rPh sb="76" eb="78">
      <t>セイセイ</t>
    </rPh>
    <rPh sb="80" eb="82">
      <t>バンゴウ</t>
    </rPh>
    <rPh sb="84" eb="85">
      <t>アタイ</t>
    </rPh>
    <rPh sb="86" eb="88">
      <t>フクシャ</t>
    </rPh>
    <rPh sb="90" eb="92">
      <t>リヨウ</t>
    </rPh>
    <rPh sb="105" eb="107">
      <t>カンスウ</t>
    </rPh>
    <rPh sb="109" eb="112">
      <t>ギョウバンゴウ</t>
    </rPh>
    <rPh sb="116" eb="118">
      <t>トチュウ</t>
    </rPh>
    <rPh sb="119" eb="120">
      <t>ギョウ</t>
    </rPh>
    <rPh sb="122" eb="124">
      <t>バンゴウ</t>
    </rPh>
    <rPh sb="125" eb="127">
      <t>セイセイ</t>
    </rPh>
    <rPh sb="131" eb="132">
      <t>スコ</t>
    </rPh>
    <rPh sb="135" eb="137">
      <t>クフウ</t>
    </rPh>
    <rPh sb="138" eb="140">
      <t>ヒツヨウ</t>
    </rPh>
    <phoneticPr fontId="1"/>
  </si>
  <si>
    <t>0001A</t>
    <phoneticPr fontId="1"/>
  </si>
  <si>
    <t>オートフィルでも作成可能</t>
    <rPh sb="8" eb="10">
      <t>サクセイ</t>
    </rPh>
    <rPh sb="10" eb="12">
      <t>カノウ</t>
    </rPh>
    <phoneticPr fontId="1"/>
  </si>
  <si>
    <t>0002A</t>
    <phoneticPr fontId="1"/>
  </si>
  <si>
    <t>オートフィルでは作成不可</t>
    <rPh sb="8" eb="10">
      <t>サクセイ</t>
    </rPh>
    <rPh sb="10" eb="12">
      <t>フカ</t>
    </rPh>
    <phoneticPr fontId="1"/>
  </si>
  <si>
    <t>関数を用いれば可能</t>
    <rPh sb="0" eb="2">
      <t>カンスウ</t>
    </rPh>
    <rPh sb="3" eb="4">
      <t>モチ</t>
    </rPh>
    <rPh sb="7" eb="9">
      <t>カノウ</t>
    </rPh>
    <phoneticPr fontId="1"/>
  </si>
  <si>
    <t>記号</t>
    <rPh sb="0" eb="2">
      <t>キゴウ</t>
    </rPh>
    <phoneticPr fontId="1"/>
  </si>
  <si>
    <t>A</t>
    <phoneticPr fontId="1"/>
  </si>
  <si>
    <t>C</t>
    <phoneticPr fontId="1"/>
  </si>
  <si>
    <t>X</t>
    <phoneticPr fontId="1"/>
  </si>
  <si>
    <t>T</t>
    <phoneticPr fontId="1"/>
  </si>
  <si>
    <t>H</t>
    <phoneticPr fontId="1"/>
  </si>
  <si>
    <t>R</t>
    <phoneticPr fontId="1"/>
  </si>
  <si>
    <t>B</t>
    <phoneticPr fontId="1"/>
  </si>
  <si>
    <t>E</t>
    <phoneticPr fontId="1"/>
  </si>
  <si>
    <t>記号を付与</t>
    <rPh sb="0" eb="2">
      <t>キゴウ</t>
    </rPh>
    <rPh sb="3" eb="5">
      <t>フヨ</t>
    </rPh>
    <phoneticPr fontId="1"/>
  </si>
  <si>
    <t>こんな番号の生成も容易。</t>
    <rPh sb="3" eb="5">
      <t>バンゴウ</t>
    </rPh>
    <rPh sb="6" eb="8">
      <t>セイセイ</t>
    </rPh>
    <rPh sb="9" eb="11">
      <t>ヨウイ</t>
    </rPh>
    <phoneticPr fontId="1"/>
  </si>
  <si>
    <t>この程度であれば、マウス操作のオートフィルで作成してもよいが、中央の例は、オートフィルでは作成できない。右端の例のように、関数を用いれば容易に作成可能</t>
    <rPh sb="31" eb="33">
      <t>チュウオウ</t>
    </rPh>
    <rPh sb="34" eb="35">
      <t>レイ</t>
    </rPh>
    <rPh sb="45" eb="47">
      <t>サクセイ</t>
    </rPh>
    <rPh sb="52" eb="53">
      <t>ミギ</t>
    </rPh>
    <rPh sb="53" eb="54">
      <t>ハシ</t>
    </rPh>
    <rPh sb="55" eb="56">
      <t>レイ</t>
    </rPh>
    <rPh sb="61" eb="63">
      <t>カンスウ</t>
    </rPh>
    <rPh sb="64" eb="65">
      <t>モチ</t>
    </rPh>
    <rPh sb="68" eb="70">
      <t>ヨウイ</t>
    </rPh>
    <rPh sb="71" eb="73">
      <t>サクセイ</t>
    </rPh>
    <rPh sb="73" eb="75">
      <t>カノウ</t>
    </rPh>
    <phoneticPr fontId="1"/>
  </si>
  <si>
    <t>bbb@gifu.nagoya.ac.jp</t>
    <phoneticPr fontId="3"/>
  </si>
  <si>
    <t>abc@gifu.ac.jp</t>
    <phoneticPr fontId="3"/>
  </si>
  <si>
    <t>@</t>
    <phoneticPr fontId="3"/>
  </si>
  <si>
    <t>A</t>
    <phoneticPr fontId="3"/>
  </si>
  <si>
    <t>MUMA</t>
    <phoneticPr fontId="3"/>
  </si>
  <si>
    <t>MISA</t>
    <phoneticPr fontId="3"/>
  </si>
  <si>
    <t>b</t>
    <phoneticPr fontId="3"/>
  </si>
  <si>
    <t>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</si>
</sst>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0" xfId="1"/>
    <xf numFmtId="0" fontId="2" fillId="0" borderId="0" xfId="1" applyAlignment="1">
      <alignment horizontal="left" vertical="center" indent="1"/>
    </xf>
    <xf numFmtId="0" fontId="0" fillId="0" borderId="0" xfId="0" applyAlignment="1">
      <alignment horizontal="left" vertical="top" wrapText="1"/>
    </xf>
  </cellXfs>
  <cellStyles count="2">
    <cellStyle name="標準" xfId="0" builtinId="0"/>
    <cellStyle name="標準 2" xfId="1" xr:uid="{03184A38-42A1-4520-B008-0E65F99AD2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54A3B-CA78-4166-B4A8-7C54D10A2D6E}">
  <dimension ref="B1:G13"/>
  <sheetViews>
    <sheetView tabSelected="1" workbookViewId="0"/>
  </sheetViews>
  <sheetFormatPr defaultRowHeight="18.75" x14ac:dyDescent="0.4"/>
  <cols>
    <col min="1" max="1" width="5.75" customWidth="1"/>
    <col min="2" max="2" width="15.75" bestFit="1" customWidth="1"/>
    <col min="3" max="3" width="3.875" customWidth="1"/>
    <col min="4" max="4" width="25.375" bestFit="1" customWidth="1"/>
    <col min="5" max="5" width="11.125" bestFit="1" customWidth="1"/>
    <col min="6" max="6" width="17.125" customWidth="1"/>
    <col min="7" max="7" width="17.75" bestFit="1" customWidth="1"/>
    <col min="8" max="8" width="15.5" bestFit="1" customWidth="1"/>
    <col min="9" max="9" width="9.5" bestFit="1" customWidth="1"/>
  </cols>
  <sheetData>
    <row r="1" spans="2:7" x14ac:dyDescent="0.4">
      <c r="B1" t="s">
        <v>27</v>
      </c>
      <c r="F1" t="s">
        <v>26</v>
      </c>
      <c r="G1" s="1" t="s">
        <v>28</v>
      </c>
    </row>
    <row r="2" spans="2:7" x14ac:dyDescent="0.4">
      <c r="B2" t="s">
        <v>7</v>
      </c>
      <c r="D2" s="2" t="s">
        <v>20</v>
      </c>
      <c r="E2" t="s">
        <v>12</v>
      </c>
      <c r="F2">
        <f>COUNTIF($B$2:$B$12,"*"&amp;E2)</f>
        <v>6</v>
      </c>
      <c r="G2">
        <f>COUNTIF($B$2:$B$12,"*"&amp;"カエデ")</f>
        <v>6</v>
      </c>
    </row>
    <row r="3" spans="2:7" x14ac:dyDescent="0.4">
      <c r="B3" t="s">
        <v>8</v>
      </c>
      <c r="D3" s="2" t="s">
        <v>21</v>
      </c>
      <c r="E3" t="s">
        <v>13</v>
      </c>
      <c r="F3">
        <f>COUNTIF($B$2:$B$12,"*"&amp;E3)</f>
        <v>3</v>
      </c>
      <c r="G3">
        <f>COUNTIF($B$2:$B$12,"*"&amp;"モミジ")</f>
        <v>3</v>
      </c>
    </row>
    <row r="4" spans="2:7" x14ac:dyDescent="0.4">
      <c r="B4" t="s">
        <v>9</v>
      </c>
      <c r="D4" s="2" t="s">
        <v>22</v>
      </c>
      <c r="E4" t="s">
        <v>18</v>
      </c>
      <c r="F4">
        <f>COUNTIF($B$2:$B$12,"*"&amp;E4&amp;"*")</f>
        <v>2</v>
      </c>
      <c r="G4">
        <f>COUNTIF($B$2:$B$12,"*"&amp;"ハウチワ"&amp;"*")</f>
        <v>2</v>
      </c>
    </row>
    <row r="5" spans="2:7" x14ac:dyDescent="0.4">
      <c r="B5" t="s">
        <v>10</v>
      </c>
      <c r="D5" s="2" t="s">
        <v>23</v>
      </c>
      <c r="E5" t="s">
        <v>19</v>
      </c>
      <c r="F5">
        <f>COUNTIF($B$2:$B$12,E5&amp;"*")</f>
        <v>2</v>
      </c>
      <c r="G5">
        <f>COUNTIF($B$2:$B$12,"ウリ"&amp;"*")</f>
        <v>2</v>
      </c>
    </row>
    <row r="6" spans="2:7" x14ac:dyDescent="0.4">
      <c r="B6" t="s">
        <v>29</v>
      </c>
      <c r="D6" s="2" t="s">
        <v>35</v>
      </c>
      <c r="F6">
        <f>COUNTIF(B2:B12,"&lt;&gt;*"&amp;E2&amp;"*")</f>
        <v>5</v>
      </c>
      <c r="G6">
        <f>COUNTIF(B2:B12,"&lt;&gt;*"&amp;"カエデ"&amp;"*")</f>
        <v>5</v>
      </c>
    </row>
    <row r="7" spans="2:7" x14ac:dyDescent="0.4">
      <c r="B7" t="s">
        <v>30</v>
      </c>
      <c r="D7" s="2" t="s">
        <v>36</v>
      </c>
      <c r="F7">
        <f>COUNTIFS(B2:B12,"&lt;&gt;*"&amp;E2&amp;"*",B2:B12,"&lt;&gt;*"&amp;E3&amp;"*")</f>
        <v>2</v>
      </c>
      <c r="G7">
        <f>COUNTIFS(B2:B12,"&lt;&gt;*"&amp;"カエデ"&amp;"*",B2:B12,"&lt;&gt;*"&amp;"モミジ"&amp;"*")</f>
        <v>2</v>
      </c>
    </row>
    <row r="8" spans="2:7" x14ac:dyDescent="0.4">
      <c r="B8" t="s">
        <v>11</v>
      </c>
    </row>
    <row r="9" spans="2:7" ht="19.5" thickBot="1" x14ac:dyDescent="0.45">
      <c r="B9" t="s">
        <v>14</v>
      </c>
    </row>
    <row r="10" spans="2:7" ht="19.5" thickBot="1" x14ac:dyDescent="0.45">
      <c r="B10" t="s">
        <v>15</v>
      </c>
      <c r="D10" s="2" t="s">
        <v>33</v>
      </c>
      <c r="E10" t="s">
        <v>32</v>
      </c>
      <c r="F10" s="3"/>
      <c r="G10" s="3"/>
    </row>
    <row r="11" spans="2:7" ht="19.5" thickBot="1" x14ac:dyDescent="0.45">
      <c r="B11" t="s">
        <v>16</v>
      </c>
      <c r="D11" s="2" t="s">
        <v>31</v>
      </c>
      <c r="E11" t="s">
        <v>32</v>
      </c>
      <c r="F11" s="3"/>
      <c r="G11" s="3"/>
    </row>
    <row r="12" spans="2:7" ht="19.5" thickBot="1" x14ac:dyDescent="0.45">
      <c r="B12" t="s">
        <v>17</v>
      </c>
      <c r="D12" s="2" t="s">
        <v>34</v>
      </c>
      <c r="E12" t="s">
        <v>32</v>
      </c>
      <c r="F12" s="3"/>
      <c r="G12" s="3"/>
    </row>
    <row r="13" spans="2:7" x14ac:dyDescent="0.4">
      <c r="B13">
        <f>COUNTA(B2:B12)</f>
        <v>11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D0F92-BD9A-4799-927B-C36994FD491C}">
  <dimension ref="B1:P25"/>
  <sheetViews>
    <sheetView topLeftCell="C1" zoomScaleNormal="100" workbookViewId="0">
      <selection activeCell="C1" sqref="C1"/>
    </sheetView>
  </sheetViews>
  <sheetFormatPr defaultRowHeight="18.75" x14ac:dyDescent="0.4"/>
  <cols>
    <col min="2" max="2" width="9.375" bestFit="1" customWidth="1"/>
    <col min="3" max="3" width="13.125" bestFit="1" customWidth="1"/>
    <col min="4" max="4" width="21.625" bestFit="1" customWidth="1"/>
    <col min="5" max="6" width="23.5" bestFit="1" customWidth="1"/>
    <col min="7" max="7" width="6" customWidth="1"/>
    <col min="8" max="8" width="13.25" bestFit="1" customWidth="1"/>
    <col min="9" max="9" width="8.25" customWidth="1"/>
    <col min="10" max="11" width="24" bestFit="1" customWidth="1"/>
    <col min="12" max="12" width="18.25" bestFit="1" customWidth="1"/>
    <col min="13" max="13" width="6.125" customWidth="1"/>
    <col min="16" max="16" width="10.375" bestFit="1" customWidth="1"/>
  </cols>
  <sheetData>
    <row r="1" spans="2:16" x14ac:dyDescent="0.4">
      <c r="B1" t="s">
        <v>39</v>
      </c>
      <c r="C1" t="s">
        <v>37</v>
      </c>
      <c r="D1" t="s">
        <v>38</v>
      </c>
      <c r="E1" t="s">
        <v>41</v>
      </c>
      <c r="F1" t="s">
        <v>27</v>
      </c>
      <c r="H1" t="s">
        <v>53</v>
      </c>
      <c r="J1" t="s">
        <v>57</v>
      </c>
      <c r="K1" t="s">
        <v>59</v>
      </c>
      <c r="L1" t="s">
        <v>60</v>
      </c>
      <c r="O1" t="s">
        <v>61</v>
      </c>
      <c r="P1" t="s">
        <v>70</v>
      </c>
    </row>
    <row r="2" spans="2:16" x14ac:dyDescent="0.4">
      <c r="B2">
        <v>1</v>
      </c>
      <c r="C2" t="str">
        <f>TEXT(B2,"0000")</f>
        <v>0001</v>
      </c>
      <c r="D2" t="str">
        <f>"A"&amp;TEXT(B2,"0000")</f>
        <v>A0001</v>
      </c>
      <c r="E2" t="str">
        <f>"A"&amp;TEXT(ROW()-1,"0000")</f>
        <v>A0001</v>
      </c>
      <c r="F2" t="s">
        <v>7</v>
      </c>
      <c r="H2" t="s">
        <v>42</v>
      </c>
      <c r="J2" s="4" t="s">
        <v>42</v>
      </c>
      <c r="K2" t="s">
        <v>56</v>
      </c>
      <c r="L2" t="str">
        <f>TEXT(C2,"0000")&amp;"A"</f>
        <v>0001A</v>
      </c>
      <c r="N2">
        <v>1</v>
      </c>
      <c r="O2" t="s">
        <v>62</v>
      </c>
      <c r="P2" t="str">
        <f>TEXT(N2,"0000")&amp;O2</f>
        <v>0001A</v>
      </c>
    </row>
    <row r="3" spans="2:16" x14ac:dyDescent="0.4">
      <c r="B3">
        <v>2</v>
      </c>
      <c r="C3" t="str">
        <f t="shared" ref="C3:C12" si="0">TEXT(B3,"0000")</f>
        <v>0002</v>
      </c>
      <c r="D3" t="str">
        <f t="shared" ref="D3:D12" si="1">"A"&amp;TEXT(B3,"0000")</f>
        <v>A0002</v>
      </c>
      <c r="E3" t="str">
        <f t="shared" ref="E3:E12" si="2">"A"&amp;TEXT(ROW()-1,"0000")</f>
        <v>A0002</v>
      </c>
      <c r="F3" t="s">
        <v>8</v>
      </c>
      <c r="H3" t="s">
        <v>43</v>
      </c>
      <c r="J3" s="4" t="s">
        <v>43</v>
      </c>
      <c r="K3" t="s">
        <v>58</v>
      </c>
      <c r="N3">
        <v>2</v>
      </c>
      <c r="O3" t="s">
        <v>63</v>
      </c>
      <c r="P3" t="str">
        <f t="shared" ref="P3:P12" si="3">TEXT(N3,"0000")&amp;O3</f>
        <v>0002C</v>
      </c>
    </row>
    <row r="4" spans="2:16" x14ac:dyDescent="0.4">
      <c r="B4">
        <v>3</v>
      </c>
      <c r="C4" t="str">
        <f t="shared" si="0"/>
        <v>0003</v>
      </c>
      <c r="D4" t="str">
        <f t="shared" si="1"/>
        <v>A0003</v>
      </c>
      <c r="E4" t="str">
        <f t="shared" si="2"/>
        <v>A0003</v>
      </c>
      <c r="F4" t="s">
        <v>9</v>
      </c>
      <c r="H4" t="s">
        <v>44</v>
      </c>
      <c r="J4" s="4"/>
      <c r="N4">
        <v>3</v>
      </c>
      <c r="O4" t="s">
        <v>64</v>
      </c>
      <c r="P4" t="str">
        <f t="shared" si="3"/>
        <v>0003X</v>
      </c>
    </row>
    <row r="5" spans="2:16" x14ac:dyDescent="0.4">
      <c r="B5">
        <v>4</v>
      </c>
      <c r="C5" t="str">
        <f t="shared" si="0"/>
        <v>0004</v>
      </c>
      <c r="D5" t="str">
        <f t="shared" si="1"/>
        <v>A0004</v>
      </c>
      <c r="E5" t="str">
        <f t="shared" si="2"/>
        <v>A0004</v>
      </c>
      <c r="F5" t="s">
        <v>10</v>
      </c>
      <c r="H5" t="s">
        <v>45</v>
      </c>
      <c r="J5" s="4"/>
      <c r="N5">
        <v>4</v>
      </c>
      <c r="O5" t="s">
        <v>65</v>
      </c>
      <c r="P5" t="str">
        <f t="shared" si="3"/>
        <v>0004T</v>
      </c>
    </row>
    <row r="6" spans="2:16" x14ac:dyDescent="0.4">
      <c r="B6">
        <v>5</v>
      </c>
      <c r="C6" t="str">
        <f t="shared" si="0"/>
        <v>0005</v>
      </c>
      <c r="D6" t="str">
        <f t="shared" si="1"/>
        <v>A0005</v>
      </c>
      <c r="E6" t="str">
        <f t="shared" si="2"/>
        <v>A0005</v>
      </c>
      <c r="F6" t="s">
        <v>29</v>
      </c>
      <c r="H6" t="s">
        <v>46</v>
      </c>
      <c r="J6" s="4"/>
      <c r="N6">
        <v>5</v>
      </c>
      <c r="O6" t="s">
        <v>66</v>
      </c>
      <c r="P6" t="str">
        <f t="shared" si="3"/>
        <v>0005H</v>
      </c>
    </row>
    <row r="7" spans="2:16" x14ac:dyDescent="0.4">
      <c r="B7">
        <v>6</v>
      </c>
      <c r="C7" t="str">
        <f t="shared" si="0"/>
        <v>0006</v>
      </c>
      <c r="D7" t="str">
        <f t="shared" si="1"/>
        <v>A0006</v>
      </c>
      <c r="E7" t="str">
        <f t="shared" si="2"/>
        <v>A0006</v>
      </c>
      <c r="F7" t="s">
        <v>30</v>
      </c>
      <c r="H7" t="s">
        <v>47</v>
      </c>
      <c r="J7" s="4"/>
      <c r="N7">
        <v>6</v>
      </c>
      <c r="O7" t="s">
        <v>67</v>
      </c>
      <c r="P7" t="str">
        <f t="shared" si="3"/>
        <v>0006R</v>
      </c>
    </row>
    <row r="8" spans="2:16" x14ac:dyDescent="0.4">
      <c r="B8">
        <v>7</v>
      </c>
      <c r="C8" t="str">
        <f t="shared" si="0"/>
        <v>0007</v>
      </c>
      <c r="D8" t="str">
        <f t="shared" si="1"/>
        <v>A0007</v>
      </c>
      <c r="E8" t="str">
        <f t="shared" si="2"/>
        <v>A0007</v>
      </c>
      <c r="F8" t="s">
        <v>11</v>
      </c>
      <c r="H8" t="s">
        <v>48</v>
      </c>
      <c r="J8" s="4"/>
      <c r="N8">
        <v>7</v>
      </c>
      <c r="O8" t="s">
        <v>62</v>
      </c>
      <c r="P8" t="str">
        <f t="shared" si="3"/>
        <v>0007A</v>
      </c>
    </row>
    <row r="9" spans="2:16" x14ac:dyDescent="0.4">
      <c r="B9">
        <v>8</v>
      </c>
      <c r="C9" t="str">
        <f t="shared" si="0"/>
        <v>0008</v>
      </c>
      <c r="D9" t="str">
        <f t="shared" si="1"/>
        <v>A0008</v>
      </c>
      <c r="E9" t="str">
        <f t="shared" si="2"/>
        <v>A0008</v>
      </c>
      <c r="F9" t="s">
        <v>14</v>
      </c>
      <c r="H9" t="s">
        <v>49</v>
      </c>
      <c r="J9" s="4"/>
      <c r="N9">
        <v>8</v>
      </c>
      <c r="O9" t="s">
        <v>68</v>
      </c>
      <c r="P9" t="str">
        <f t="shared" si="3"/>
        <v>0008B</v>
      </c>
    </row>
    <row r="10" spans="2:16" x14ac:dyDescent="0.4">
      <c r="B10">
        <v>9</v>
      </c>
      <c r="C10" t="str">
        <f t="shared" si="0"/>
        <v>0009</v>
      </c>
      <c r="D10" t="str">
        <f t="shared" si="1"/>
        <v>A0009</v>
      </c>
      <c r="E10" t="str">
        <f t="shared" si="2"/>
        <v>A0009</v>
      </c>
      <c r="F10" t="s">
        <v>15</v>
      </c>
      <c r="H10" t="s">
        <v>50</v>
      </c>
      <c r="J10" s="4"/>
      <c r="N10">
        <v>9</v>
      </c>
      <c r="O10" t="s">
        <v>62</v>
      </c>
      <c r="P10" t="str">
        <f t="shared" si="3"/>
        <v>0009A</v>
      </c>
    </row>
    <row r="11" spans="2:16" x14ac:dyDescent="0.4">
      <c r="B11">
        <v>10</v>
      </c>
      <c r="C11" t="str">
        <f t="shared" si="0"/>
        <v>0010</v>
      </c>
      <c r="D11" t="str">
        <f t="shared" si="1"/>
        <v>A0010</v>
      </c>
      <c r="E11" t="str">
        <f t="shared" si="2"/>
        <v>A0010</v>
      </c>
      <c r="F11" t="s">
        <v>16</v>
      </c>
      <c r="H11" t="s">
        <v>51</v>
      </c>
      <c r="J11" s="4"/>
      <c r="N11">
        <v>10</v>
      </c>
      <c r="O11" t="s">
        <v>69</v>
      </c>
      <c r="P11" t="str">
        <f t="shared" si="3"/>
        <v>0010E</v>
      </c>
    </row>
    <row r="12" spans="2:16" x14ac:dyDescent="0.4">
      <c r="B12">
        <v>11</v>
      </c>
      <c r="C12" t="str">
        <f t="shared" si="0"/>
        <v>0011</v>
      </c>
      <c r="D12" t="str">
        <f t="shared" si="1"/>
        <v>A0011</v>
      </c>
      <c r="E12" t="str">
        <f t="shared" si="2"/>
        <v>A0011</v>
      </c>
      <c r="F12" t="s">
        <v>17</v>
      </c>
      <c r="H12" t="s">
        <v>52</v>
      </c>
      <c r="J12" s="4"/>
      <c r="N12">
        <v>11</v>
      </c>
      <c r="O12" t="s">
        <v>65</v>
      </c>
      <c r="P12" t="str">
        <f t="shared" si="3"/>
        <v>0011T</v>
      </c>
    </row>
    <row r="14" spans="2:16" x14ac:dyDescent="0.4">
      <c r="B14" s="7" t="s">
        <v>55</v>
      </c>
      <c r="C14" s="7"/>
      <c r="D14" s="7"/>
      <c r="E14" s="7"/>
      <c r="F14" s="7"/>
      <c r="J14" s="7" t="s">
        <v>72</v>
      </c>
      <c r="K14" s="7"/>
      <c r="L14" s="7"/>
      <c r="N14" s="7" t="s">
        <v>71</v>
      </c>
      <c r="O14" s="7"/>
      <c r="P14" s="7"/>
    </row>
    <row r="15" spans="2:16" x14ac:dyDescent="0.4">
      <c r="B15" s="7"/>
      <c r="C15" s="7"/>
      <c r="D15" s="7"/>
      <c r="E15" s="7"/>
      <c r="F15" s="7"/>
      <c r="J15" s="7"/>
      <c r="K15" s="7"/>
      <c r="L15" s="7"/>
      <c r="N15" s="7"/>
      <c r="O15" s="7"/>
      <c r="P15" s="7"/>
    </row>
    <row r="16" spans="2:16" x14ac:dyDescent="0.4">
      <c r="B16" s="7"/>
      <c r="C16" s="7"/>
      <c r="D16" s="7"/>
      <c r="E16" s="7"/>
      <c r="F16" s="7"/>
      <c r="J16" s="7"/>
      <c r="K16" s="7"/>
      <c r="L16" s="7"/>
      <c r="N16" s="7"/>
      <c r="O16" s="7"/>
      <c r="P16" s="7"/>
    </row>
    <row r="18" spans="2:6" ht="19.5" thickBot="1" x14ac:dyDescent="0.45">
      <c r="B18" t="s">
        <v>40</v>
      </c>
      <c r="C18" t="s">
        <v>37</v>
      </c>
      <c r="D18" t="s">
        <v>38</v>
      </c>
      <c r="E18" t="s">
        <v>41</v>
      </c>
      <c r="F18" t="s">
        <v>54</v>
      </c>
    </row>
    <row r="19" spans="2:6" ht="19.5" thickBot="1" x14ac:dyDescent="0.45">
      <c r="B19">
        <v>1</v>
      </c>
      <c r="C19" s="3"/>
      <c r="D19" s="3"/>
      <c r="E19" s="3"/>
      <c r="F19" t="str">
        <f>"B"&amp;TEXT(ROW()-ROW($F$19)+1,"0000")</f>
        <v>B0001</v>
      </c>
    </row>
    <row r="20" spans="2:6" x14ac:dyDescent="0.4">
      <c r="B20">
        <v>2</v>
      </c>
      <c r="F20" t="str">
        <f t="shared" ref="F20:F25" si="4">"B"&amp;TEXT(ROW()-ROW($F$19)+1,"0000")</f>
        <v>B0002</v>
      </c>
    </row>
    <row r="21" spans="2:6" x14ac:dyDescent="0.4">
      <c r="B21">
        <v>3</v>
      </c>
      <c r="F21" t="str">
        <f t="shared" si="4"/>
        <v>B0003</v>
      </c>
    </row>
    <row r="22" spans="2:6" x14ac:dyDescent="0.4">
      <c r="B22">
        <v>4</v>
      </c>
      <c r="F22" t="str">
        <f t="shared" si="4"/>
        <v>B0004</v>
      </c>
    </row>
    <row r="23" spans="2:6" x14ac:dyDescent="0.4">
      <c r="B23">
        <v>5</v>
      </c>
      <c r="F23" t="str">
        <f t="shared" si="4"/>
        <v>B0005</v>
      </c>
    </row>
    <row r="24" spans="2:6" x14ac:dyDescent="0.4">
      <c r="B24">
        <v>6</v>
      </c>
      <c r="F24" t="str">
        <f t="shared" si="4"/>
        <v>B0006</v>
      </c>
    </row>
    <row r="25" spans="2:6" x14ac:dyDescent="0.4">
      <c r="B25">
        <v>7</v>
      </c>
      <c r="F25" t="str">
        <f t="shared" si="4"/>
        <v>B0007</v>
      </c>
    </row>
  </sheetData>
  <mergeCells count="3">
    <mergeCell ref="B14:F16"/>
    <mergeCell ref="J14:L16"/>
    <mergeCell ref="N14:P16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DCC7A-687E-49CA-9DB3-68268430BC01}">
  <dimension ref="B2:G19"/>
  <sheetViews>
    <sheetView workbookViewId="0"/>
  </sheetViews>
  <sheetFormatPr defaultColWidth="8.75" defaultRowHeight="18.75" x14ac:dyDescent="0.4"/>
  <cols>
    <col min="1" max="3" width="8.75" style="5"/>
    <col min="4" max="4" width="22" style="5" bestFit="1" customWidth="1"/>
    <col min="5" max="5" width="2.625" style="5" customWidth="1"/>
    <col min="6" max="6" width="16.5" style="5" bestFit="1" customWidth="1"/>
    <col min="7" max="7" width="35.75" style="5" bestFit="1" customWidth="1"/>
    <col min="8" max="8" width="16.5" style="5" bestFit="1" customWidth="1"/>
    <col min="9" max="9" width="30.125" style="5" bestFit="1" customWidth="1"/>
    <col min="10" max="16384" width="8.75" style="5"/>
  </cols>
  <sheetData>
    <row r="2" spans="2:7" x14ac:dyDescent="0.4">
      <c r="B2" s="5" t="s">
        <v>78</v>
      </c>
      <c r="C2" s="5">
        <v>1</v>
      </c>
      <c r="D2" s="5" t="s">
        <v>80</v>
      </c>
      <c r="F2" s="5" t="str">
        <f>_xlfn.TEXTJOIN("-",TRUE,B2,C2,D2)</f>
        <v>MISA-1-a</v>
      </c>
      <c r="G2" s="6" t="str">
        <f ca="1">ADDRESS(ROW(F2),COLUMN(F2),4)&amp;_xlfn.FORMULATEXT(F2)</f>
        <v>F2=TEXTJOIN("-",TRUE,B2,C2,D2)</v>
      </c>
    </row>
    <row r="3" spans="2:7" x14ac:dyDescent="0.4">
      <c r="B3" s="5" t="s">
        <v>78</v>
      </c>
      <c r="C3" s="5">
        <v>1</v>
      </c>
      <c r="D3" s="5" t="s">
        <v>79</v>
      </c>
      <c r="F3" s="5" t="str">
        <f>_xlfn.TEXTJOIN("-",TRUE,B3,C3,D3)</f>
        <v>MISA-1-b</v>
      </c>
      <c r="G3" s="6" t="str">
        <f ca="1">ADDRESS(ROW(F3),COLUMN(F3),4)&amp;_xlfn.FORMULATEXT(F3)</f>
        <v>F3=TEXTJOIN("-",TRUE,B3,C3,D3)</v>
      </c>
    </row>
    <row r="4" spans="2:7" x14ac:dyDescent="0.4">
      <c r="B4" s="5" t="s">
        <v>78</v>
      </c>
      <c r="C4" s="5">
        <v>2</v>
      </c>
      <c r="F4" s="5" t="str">
        <f>_xlfn.TEXTJOIN("-",TRUE,B4,C4,D4)</f>
        <v>MISA-2</v>
      </c>
      <c r="G4" s="6" t="str">
        <f ca="1">ADDRESS(ROW(F4),COLUMN(F4),4)&amp;_xlfn.FORMULATEXT(F4)</f>
        <v>F4=TEXTJOIN("-",TRUE,B4,C4,D4)</v>
      </c>
    </row>
    <row r="5" spans="2:7" x14ac:dyDescent="0.4">
      <c r="B5" s="5" t="s">
        <v>77</v>
      </c>
      <c r="D5" s="5" t="s">
        <v>76</v>
      </c>
      <c r="F5" s="5" t="str">
        <f>_xlfn.TEXTJOIN("-",TRUE,B5,C5,D5)</f>
        <v>MUMA-A</v>
      </c>
      <c r="G5" s="6" t="str">
        <f ca="1">ADDRESS(ROW(F5),COLUMN(F5),4)&amp;_xlfn.FORMULATEXT(F5)</f>
        <v>F5=TEXTJOIN("-",TRUE,B5,C5,D5)</v>
      </c>
    </row>
    <row r="7" spans="2:7" x14ac:dyDescent="0.4">
      <c r="B7" s="5" t="s">
        <v>78</v>
      </c>
      <c r="C7" s="5">
        <v>1</v>
      </c>
      <c r="D7" s="5" t="s">
        <v>80</v>
      </c>
      <c r="F7" s="5" t="str">
        <f>_xlfn.CONCAT(B7,"-",C7,"-",D7)</f>
        <v>MISA-1-a</v>
      </c>
      <c r="G7" s="6" t="str">
        <f ca="1">ADDRESS(ROW(F7),COLUMN(F7),4)&amp;_xlfn.FORMULATEXT(F7)</f>
        <v>F7=CONCAT(B7,"-",C7,"-",D7)</v>
      </c>
    </row>
    <row r="8" spans="2:7" x14ac:dyDescent="0.4">
      <c r="B8" s="5" t="s">
        <v>78</v>
      </c>
      <c r="C8" s="5">
        <v>1</v>
      </c>
      <c r="D8" s="5" t="s">
        <v>79</v>
      </c>
      <c r="F8" s="5" t="str">
        <f>_xlfn.CONCAT(B8,"-",C8,"-",D8)</f>
        <v>MISA-1-b</v>
      </c>
      <c r="G8" s="6" t="str">
        <f ca="1">ADDRESS(ROW(F8),COLUMN(F8),4)&amp;_xlfn.FORMULATEXT(F8)</f>
        <v>F8=CONCAT(B8,"-",C8,"-",D8)</v>
      </c>
    </row>
    <row r="9" spans="2:7" x14ac:dyDescent="0.4">
      <c r="B9" s="5" t="s">
        <v>78</v>
      </c>
      <c r="C9" s="5">
        <v>2</v>
      </c>
      <c r="F9" s="5" t="str">
        <f>_xlfn.CONCAT(B9,"-",C9,"-",D9)</f>
        <v>MISA-2-</v>
      </c>
      <c r="G9" s="6" t="str">
        <f ca="1">ADDRESS(ROW(F9),COLUMN(F9),4)&amp;_xlfn.FORMULATEXT(F9)</f>
        <v>F9=CONCAT(B9,"-",C9,"-",D9)</v>
      </c>
    </row>
    <row r="10" spans="2:7" x14ac:dyDescent="0.4">
      <c r="B10" s="5" t="s">
        <v>77</v>
      </c>
      <c r="D10" s="5" t="s">
        <v>76</v>
      </c>
      <c r="F10" s="5" t="str">
        <f>_xlfn.CONCAT(B10,"-",C10,"-",D10)</f>
        <v>MUMA--A</v>
      </c>
      <c r="G10" s="6" t="str">
        <f ca="1">ADDRESS(ROW(F10),COLUMN(F10),4)&amp;_xlfn.FORMULATEXT(F10)</f>
        <v>F10=CONCAT(B10,"-",C10,"-",D10)</v>
      </c>
    </row>
    <row r="12" spans="2:7" x14ac:dyDescent="0.4">
      <c r="D12" s="5" t="s">
        <v>74</v>
      </c>
      <c r="F12" s="5" t="str">
        <f>_xlfn.TEXTBEFORE(D12,"@")</f>
        <v>abc</v>
      </c>
      <c r="G12" s="6" t="str">
        <f t="shared" ref="G12:G19" ca="1" si="0">ADDRESS(ROW(F12),COLUMN(F12),4)&amp;_xlfn.FORMULATEXT(F12)</f>
        <v>F12=TEXTBEFORE(D12,"@")</v>
      </c>
    </row>
    <row r="13" spans="2:7" x14ac:dyDescent="0.4">
      <c r="C13" s="5" t="s">
        <v>75</v>
      </c>
      <c r="D13" s="5" t="s">
        <v>74</v>
      </c>
      <c r="F13" s="5" t="str">
        <f>_xlfn.TEXTBEFORE(D13,C13)</f>
        <v>abc</v>
      </c>
      <c r="G13" s="6" t="str">
        <f t="shared" ca="1" si="0"/>
        <v>F13=TEXTBEFORE(D13,C13)</v>
      </c>
    </row>
    <row r="14" spans="2:7" x14ac:dyDescent="0.4">
      <c r="D14" s="5" t="s">
        <v>73</v>
      </c>
      <c r="F14" s="5" t="str">
        <f>_xlfn.TEXTAFTER(D14,"@")</f>
        <v>gifu.nagoya.ac.jp</v>
      </c>
      <c r="G14" s="6" t="str">
        <f t="shared" ca="1" si="0"/>
        <v>F14=TEXTAFTER(D14,"@")</v>
      </c>
    </row>
    <row r="15" spans="2:7" x14ac:dyDescent="0.4">
      <c r="D15" s="5" t="s">
        <v>73</v>
      </c>
      <c r="F15" s="5" t="str">
        <f>_xlfn.TEXTAFTER(D15,".",-1)</f>
        <v>jp</v>
      </c>
      <c r="G15" s="6" t="str">
        <f t="shared" ca="1" si="0"/>
        <v>F15=TEXTAFTER(D15,".",-1)</v>
      </c>
    </row>
    <row r="16" spans="2:7" x14ac:dyDescent="0.4">
      <c r="D16" s="5" t="s">
        <v>73</v>
      </c>
      <c r="F16" s="5" t="str">
        <f>_xlfn.TEXTAFTER(D16,".",1)</f>
        <v>nagoya.ac.jp</v>
      </c>
      <c r="G16" s="6" t="str">
        <f t="shared" ca="1" si="0"/>
        <v>F16=TEXTAFTER(D16,".",1)</v>
      </c>
    </row>
    <row r="17" spans="4:7" x14ac:dyDescent="0.4">
      <c r="D17" s="5" t="s">
        <v>73</v>
      </c>
      <c r="F17" s="5" t="str">
        <f>_xlfn.TEXTAFTER(D17,".",2)</f>
        <v>ac.jp</v>
      </c>
      <c r="G17" s="6" t="str">
        <f t="shared" ca="1" si="0"/>
        <v>F17=TEXTAFTER(D17,".",2)</v>
      </c>
    </row>
    <row r="18" spans="4:7" x14ac:dyDescent="0.4">
      <c r="D18" s="5" t="s">
        <v>73</v>
      </c>
      <c r="F18" s="5" t="str">
        <f>_xlfn.TEXTAFTER(D18,".",-3)</f>
        <v>nagoya.ac.jp</v>
      </c>
      <c r="G18" s="6" t="str">
        <f t="shared" ca="1" si="0"/>
        <v>F18=TEXTAFTER(D18,".",-3)</v>
      </c>
    </row>
    <row r="19" spans="4:7" x14ac:dyDescent="0.4">
      <c r="D19" s="5" t="s">
        <v>73</v>
      </c>
      <c r="F19" s="5" t="str">
        <f>_xlfn.TEXTAFTER(D19,".",-2)</f>
        <v>ac.jp</v>
      </c>
      <c r="G19" s="6" t="str">
        <f t="shared" ca="1" si="0"/>
        <v>F19=TEXTAFTER(D19,".",-2)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E8642-39D0-4B17-B412-69C121DDC91E}">
  <dimension ref="B2:F9"/>
  <sheetViews>
    <sheetView workbookViewId="0"/>
  </sheetViews>
  <sheetFormatPr defaultRowHeight="18.75" x14ac:dyDescent="0.4"/>
  <cols>
    <col min="2" max="6" width="11.25" customWidth="1"/>
  </cols>
  <sheetData>
    <row r="2" spans="2:6" x14ac:dyDescent="0.4">
      <c r="B2" t="s">
        <v>25</v>
      </c>
    </row>
    <row r="3" spans="2:6" x14ac:dyDescent="0.4">
      <c r="C3" s="1" t="s">
        <v>1</v>
      </c>
      <c r="D3" s="1" t="s">
        <v>2</v>
      </c>
      <c r="E3" s="1" t="s">
        <v>3</v>
      </c>
      <c r="F3" s="1" t="s">
        <v>3</v>
      </c>
    </row>
    <row r="4" spans="2:6" x14ac:dyDescent="0.4">
      <c r="B4" t="s">
        <v>0</v>
      </c>
      <c r="C4" t="str">
        <f>UPPER(B4)</f>
        <v>PRODUCT</v>
      </c>
      <c r="D4" t="str">
        <f>LOWER(C4)</f>
        <v>product</v>
      </c>
      <c r="E4" t="str">
        <f>PROPER(C4)</f>
        <v>Product</v>
      </c>
      <c r="F4" t="str">
        <f>PROPER(D4)</f>
        <v>Product</v>
      </c>
    </row>
    <row r="7" spans="2:6" x14ac:dyDescent="0.4">
      <c r="B7" t="s">
        <v>24</v>
      </c>
    </row>
    <row r="8" spans="2:6" x14ac:dyDescent="0.4">
      <c r="C8" s="1" t="s">
        <v>5</v>
      </c>
      <c r="D8" s="1" t="s">
        <v>6</v>
      </c>
    </row>
    <row r="9" spans="2:6" x14ac:dyDescent="0.4">
      <c r="B9" t="s">
        <v>4</v>
      </c>
      <c r="C9" t="str">
        <f>ASC(B9)</f>
        <v>加藤 正吾</v>
      </c>
      <c r="D9" t="str">
        <f>DBCS(C9)</f>
        <v>加藤　正吾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d3f0c0f-f365-41f2-9492-a4b176847e1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790CD8BEA1E71449DCEDECA2C5FCB0E" ma:contentTypeVersion="13" ma:contentTypeDescription="新しいドキュメントを作成します。" ma:contentTypeScope="" ma:versionID="6c52b476ada2428d33e5658150247b5d">
  <xsd:schema xmlns:xsd="http://www.w3.org/2001/XMLSchema" xmlns:xs="http://www.w3.org/2001/XMLSchema" xmlns:p="http://schemas.microsoft.com/office/2006/metadata/properties" xmlns:ns3="1d3f0c0f-f365-41f2-9492-a4b176847e1b" xmlns:ns4="570b290c-2a48-4b32-8933-6c61e4885ebf" targetNamespace="http://schemas.microsoft.com/office/2006/metadata/properties" ma:root="true" ma:fieldsID="07789625cc9bc0d0a35e4ad8825b2fe9" ns3:_="" ns4:_="">
    <xsd:import namespace="1d3f0c0f-f365-41f2-9492-a4b176847e1b"/>
    <xsd:import namespace="570b290c-2a48-4b32-8933-6c61e4885e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f0c0f-f365-41f2-9492-a4b176847e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b290c-2a48-4b32-8933-6c61e4885e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DE5EF6-8933-4571-8452-B5B6AA275E76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570b290c-2a48-4b32-8933-6c61e4885ebf"/>
    <ds:schemaRef ds:uri="1d3f0c0f-f365-41f2-9492-a4b176847e1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38ABE8F-DA01-4E05-8487-75D9FE4143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4288D1-A0C5-4AA3-832D-5E148C0C08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3f0c0f-f365-41f2-9492-a4b176847e1b"/>
    <ds:schemaRef ds:uri="570b290c-2a48-4b32-8933-6c61e4885e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文字列検索</vt:lpstr>
      <vt:lpstr>TEXT関数</vt:lpstr>
      <vt:lpstr>結合、抽出</vt:lpstr>
      <vt:lpstr>おまけ、文字列操作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shogo</dc:creator>
  <cp:lastModifiedBy>KATO Shogo</cp:lastModifiedBy>
  <cp:lastPrinted>2023-08-27T02:22:04Z</cp:lastPrinted>
  <dcterms:created xsi:type="dcterms:W3CDTF">2023-08-27T01:15:29Z</dcterms:created>
  <dcterms:modified xsi:type="dcterms:W3CDTF">2023-10-15T07:37:25Z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0x0101006790CD8BEA1E71449DCEDECA2C5FCB0E</vt:lpwstr>
  </property>
</Properties>
</file>